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420" yWindow="78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botwid2">'Sheet1'!#REF!</definedName>
    <definedName name="bw">'Sheet1'!$C$9</definedName>
    <definedName name="flow2">'Sheet1'!#REF!</definedName>
    <definedName name="h">'Sheet1'!$C$11</definedName>
    <definedName name="n">'Sheet1'!$C$8</definedName>
    <definedName name="n_2">'Sheet1'!#REF!</definedName>
    <definedName name="S">'Sheet1'!$C$12</definedName>
    <definedName name="S_2">'Sheet1'!#REF!</definedName>
    <definedName name="ss">'Sheet1'!$C$10</definedName>
    <definedName name="sslope2">'Sheet1'!#REF!</definedName>
    <definedName name="y">'Sheet1'!#REF!</definedName>
    <definedName name="yc">'Sheet1'!#REF!</definedName>
  </definedNames>
  <calcPr fullCalcOnLoad="1"/>
</workbook>
</file>

<file path=xl/sharedStrings.xml><?xml version="1.0" encoding="utf-8"?>
<sst xmlns="http://schemas.openxmlformats.org/spreadsheetml/2006/main" count="36" uniqueCount="30">
  <si>
    <t>Manning's Equation</t>
  </si>
  <si>
    <r>
      <t xml:space="preserve">Q = (1.49/n) </t>
    </r>
    <r>
      <rPr>
        <sz val="10"/>
        <rFont val="Geneva"/>
        <family val="0"/>
      </rPr>
      <t xml:space="preserve">* </t>
    </r>
    <r>
      <rPr>
        <sz val="14"/>
        <rFont val="Geneva"/>
        <family val="0"/>
      </rPr>
      <t xml:space="preserve">A </t>
    </r>
    <r>
      <rPr>
        <sz val="10"/>
        <rFont val="Geneva"/>
        <family val="0"/>
      </rPr>
      <t xml:space="preserve">* </t>
    </r>
    <r>
      <rPr>
        <sz val="14"/>
        <rFont val="Geneva"/>
        <family val="0"/>
      </rPr>
      <t>R</t>
    </r>
    <r>
      <rPr>
        <vertAlign val="superscript"/>
        <sz val="9"/>
        <rFont val="Geneva"/>
        <family val="0"/>
      </rPr>
      <t xml:space="preserve">2/3 </t>
    </r>
    <r>
      <rPr>
        <sz val="10"/>
        <rFont val="Geneva"/>
        <family val="0"/>
      </rPr>
      <t xml:space="preserve">* </t>
    </r>
    <r>
      <rPr>
        <sz val="14"/>
        <rFont val="Geneva"/>
        <family val="0"/>
      </rPr>
      <t>S</t>
    </r>
    <r>
      <rPr>
        <vertAlign val="subscript"/>
        <sz val="9"/>
        <rFont val="Geneva"/>
        <family val="0"/>
      </rPr>
      <t>o</t>
    </r>
    <r>
      <rPr>
        <vertAlign val="superscript"/>
        <sz val="9"/>
        <rFont val="Geneva"/>
        <family val="0"/>
      </rPr>
      <t>1/2</t>
    </r>
  </si>
  <si>
    <t>Enter</t>
  </si>
  <si>
    <t>n ==&gt;</t>
  </si>
  <si>
    <t>Bot. width ==&gt;</t>
  </si>
  <si>
    <t>(0 if triangular channel)</t>
  </si>
  <si>
    <t>Side slope ==&gt;</t>
  </si>
  <si>
    <t>(0 if square channel)</t>
  </si>
  <si>
    <t>Height ==&gt;</t>
  </si>
  <si>
    <t>Bot. slope ==&gt;</t>
  </si>
  <si>
    <t>Results</t>
  </si>
  <si>
    <t>Flow area</t>
  </si>
  <si>
    <t>Wet. perimeter</t>
  </si>
  <si>
    <t>Hyd. radius</t>
  </si>
  <si>
    <t>alpha</t>
  </si>
  <si>
    <t>degrees</t>
  </si>
  <si>
    <t>Flow</t>
  </si>
  <si>
    <t>cfs</t>
  </si>
  <si>
    <t>Velocity</t>
  </si>
  <si>
    <t>ft</t>
  </si>
  <si>
    <t>Length ==&gt;</t>
  </si>
  <si>
    <t>Storage</t>
  </si>
  <si>
    <t>ac-ft</t>
  </si>
  <si>
    <t>Summary Results</t>
  </si>
  <si>
    <t>ft/ft</t>
  </si>
  <si>
    <t>mi</t>
  </si>
  <si>
    <r>
      <t>ft</t>
    </r>
    <r>
      <rPr>
        <vertAlign val="superscript"/>
        <sz val="9"/>
        <rFont val="Geneva"/>
        <family val="0"/>
      </rPr>
      <t>2</t>
    </r>
  </si>
  <si>
    <t>ft/sec</t>
  </si>
  <si>
    <t>mi/hr</t>
  </si>
  <si>
    <t>Manning's Equation Solver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</si>
</sst>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"/>
    <numFmt numFmtId="165" formatCode="0.0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8"/>
      <name val="Helv"/>
      <family val="0"/>
    </font>
    <font>
      <sz val="10"/>
      <name val="Geneva"/>
      <family val="0"/>
    </font>
    <font>
      <b/>
      <sz val="14"/>
      <name val="Helv"/>
      <family val="0"/>
    </font>
    <font>
      <sz val="14"/>
      <name val="Geneva"/>
      <family val="0"/>
    </font>
    <font>
      <vertAlign val="superscript"/>
      <sz val="9"/>
      <name val="Geneva"/>
      <family val="0"/>
    </font>
    <font>
      <vertAlign val="subscript"/>
      <sz val="9"/>
      <name val="Geneva"/>
      <family val="0"/>
    </font>
    <font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3" borderId="4" xfId="0" applyFont="1" applyFill="1" applyBorder="1" applyAlignment="1">
      <alignment horizontal="centerContinuous"/>
    </xf>
    <xf numFmtId="0" fontId="10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/>
    </xf>
    <xf numFmtId="0" fontId="10" fillId="0" borderId="0" xfId="0" applyFont="1" applyAlignment="1">
      <alignment/>
    </xf>
    <xf numFmtId="0" fontId="5" fillId="4" borderId="4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164" fontId="10" fillId="4" borderId="4" xfId="0" applyNumberFormat="1" applyFont="1" applyFill="1" applyBorder="1" applyAlignment="1">
      <alignment/>
    </xf>
    <xf numFmtId="0" fontId="5" fillId="4" borderId="4" xfId="0" applyFont="1" applyFill="1" applyBorder="1" applyAlignment="1">
      <alignment/>
    </xf>
    <xf numFmtId="2" fontId="10" fillId="4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/>
    </xf>
    <xf numFmtId="2" fontId="5" fillId="5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7" sqref="C17"/>
    </sheetView>
  </sheetViews>
  <sheetFormatPr defaultColWidth="11.421875" defaultRowHeight="12"/>
  <cols>
    <col min="1" max="6" width="15.00390625" style="2" customWidth="1"/>
    <col min="7" max="16384" width="11.00390625" style="2" customWidth="1"/>
  </cols>
  <sheetData>
    <row r="1" ht="18.75">
      <c r="A1" s="1" t="s">
        <v>29</v>
      </c>
    </row>
    <row r="3" ht="13.5" thickBot="1"/>
    <row r="4" spans="1:6" ht="19.5" thickBot="1">
      <c r="A4" s="3" t="s">
        <v>0</v>
      </c>
      <c r="D4" s="4" t="s">
        <v>1</v>
      </c>
      <c r="E4" s="5"/>
      <c r="F4" s="6"/>
    </row>
    <row r="7" spans="2:3" ht="12.75">
      <c r="B7" s="7" t="s">
        <v>2</v>
      </c>
      <c r="C7" s="7"/>
    </row>
    <row r="8" spans="2:4" ht="12.75">
      <c r="B8" s="8" t="s">
        <v>3</v>
      </c>
      <c r="C8" s="9">
        <v>0.035</v>
      </c>
      <c r="D8" s="10"/>
    </row>
    <row r="9" spans="2:5" ht="12.75">
      <c r="B9" s="8" t="s">
        <v>4</v>
      </c>
      <c r="C9" s="9">
        <v>5</v>
      </c>
      <c r="D9" s="10" t="s">
        <v>19</v>
      </c>
      <c r="E9" s="10" t="s">
        <v>5</v>
      </c>
    </row>
    <row r="10" spans="2:5" ht="12.75">
      <c r="B10" s="8" t="s">
        <v>6</v>
      </c>
      <c r="C10" s="9">
        <v>3</v>
      </c>
      <c r="E10" s="10" t="s">
        <v>7</v>
      </c>
    </row>
    <row r="11" spans="2:4" ht="12.75">
      <c r="B11" s="8" t="s">
        <v>8</v>
      </c>
      <c r="C11" s="9">
        <v>0.1</v>
      </c>
      <c r="D11" s="10" t="s">
        <v>19</v>
      </c>
    </row>
    <row r="12" spans="2:4" ht="12.75">
      <c r="B12" s="8" t="s">
        <v>9</v>
      </c>
      <c r="C12" s="9">
        <v>0.01</v>
      </c>
      <c r="D12" s="10" t="s">
        <v>24</v>
      </c>
    </row>
    <row r="13" spans="2:4" ht="12.75">
      <c r="B13" s="8" t="s">
        <v>20</v>
      </c>
      <c r="C13" s="9">
        <v>1.7</v>
      </c>
      <c r="D13" s="10" t="s">
        <v>25</v>
      </c>
    </row>
    <row r="15" spans="2:3" ht="12.75">
      <c r="B15" s="11" t="s">
        <v>10</v>
      </c>
      <c r="C15" s="11"/>
    </row>
    <row r="16" spans="2:4" ht="15">
      <c r="B16" s="12" t="s">
        <v>11</v>
      </c>
      <c r="C16" s="13">
        <f>((ss*h^2)+bw*h)</f>
        <v>0.53</v>
      </c>
      <c r="D16" s="2" t="s">
        <v>26</v>
      </c>
    </row>
    <row r="17" spans="2:4" ht="12.75">
      <c r="B17" s="12" t="s">
        <v>12</v>
      </c>
      <c r="C17" s="13">
        <f>2*h*(SQRT(ss^2+1))+bw</f>
        <v>5.632455532033676</v>
      </c>
      <c r="D17" s="2" t="s">
        <v>19</v>
      </c>
    </row>
    <row r="18" spans="2:4" ht="12.75">
      <c r="B18" s="12" t="s">
        <v>13</v>
      </c>
      <c r="C18" s="13">
        <f>$C$16/$C$17</f>
        <v>0.09409750276512813</v>
      </c>
      <c r="D18" s="2" t="s">
        <v>19</v>
      </c>
    </row>
    <row r="19" spans="2:4" ht="12.75">
      <c r="B19" s="14" t="s">
        <v>14</v>
      </c>
      <c r="C19" s="15">
        <f>IF(ss=0,90,ATAN(1/ss)*180/PI())</f>
        <v>18.43494882292201</v>
      </c>
      <c r="D19" s="2" t="s">
        <v>15</v>
      </c>
    </row>
    <row r="20" spans="2:4" ht="12.75">
      <c r="B20" s="12" t="s">
        <v>16</v>
      </c>
      <c r="C20" s="15">
        <f>(1.49/n)*$C$16*$C$18^(2/3)*S^(1/2)</f>
        <v>0.4667806297720207</v>
      </c>
      <c r="D20" s="10" t="s">
        <v>17</v>
      </c>
    </row>
    <row r="21" spans="2:4" ht="12.75">
      <c r="B21" s="12" t="s">
        <v>18</v>
      </c>
      <c r="C21" s="15">
        <f>$C$20/$C$16</f>
        <v>0.8807181693811711</v>
      </c>
      <c r="D21" s="10" t="s">
        <v>27</v>
      </c>
    </row>
    <row r="22" spans="2:4" ht="12.75">
      <c r="B22" s="12" t="s">
        <v>18</v>
      </c>
      <c r="C22" s="15">
        <f>C21/5280*3600</f>
        <v>0.6004896609417075</v>
      </c>
      <c r="D22" s="10" t="s">
        <v>28</v>
      </c>
    </row>
    <row r="24" spans="2:3" ht="12.75">
      <c r="B24" s="18" t="s">
        <v>23</v>
      </c>
      <c r="C24" s="18"/>
    </row>
    <row r="25" spans="2:4" ht="12.75">
      <c r="B25" s="16" t="s">
        <v>21</v>
      </c>
      <c r="C25" s="17">
        <f>C16*C13*5280/43560</f>
        <v>0.1092121212121212</v>
      </c>
      <c r="D25" s="2" t="s">
        <v>22</v>
      </c>
    </row>
    <row r="26" spans="2:4" ht="12.75">
      <c r="B26" s="16" t="s">
        <v>16</v>
      </c>
      <c r="C26" s="17">
        <f>C20</f>
        <v>0.4667806297720207</v>
      </c>
      <c r="D26" s="2" t="s">
        <v>17</v>
      </c>
    </row>
  </sheetData>
  <mergeCells count="1">
    <mergeCell ref="B24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Rice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Science</dc:creator>
  <cp:keywords/>
  <dc:description/>
  <cp:lastModifiedBy>Philip Bedient</cp:lastModifiedBy>
  <dcterms:created xsi:type="dcterms:W3CDTF">1999-12-15T16:11:52Z</dcterms:created>
  <cp:category/>
  <cp:version/>
  <cp:contentType/>
  <cp:contentStatus/>
</cp:coreProperties>
</file>