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20" yWindow="0" windowWidth="18940" windowHeight="1888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<sst xmlns="http://schemas.openxmlformats.org/spreadsheetml/2006/main" count="39" uniqueCount="36">
  <si>
    <t>O2 = C0N2 + C1N1+ C2N1</t>
  </si>
  <si>
    <t>where...</t>
  </si>
  <si>
    <t>C0 = (-Kx + 0.5dt)/D</t>
  </si>
  <si>
    <t>Title Box</t>
  </si>
  <si>
    <t>C1 = (Kx + 0.5dt)/D</t>
  </si>
  <si>
    <t>Input Box</t>
  </si>
  <si>
    <t>C2 = (K - Kx - 0.5dt)/D</t>
  </si>
  <si>
    <t>Output Box</t>
  </si>
  <si>
    <t>D = K - Kx +0.5dt</t>
  </si>
  <si>
    <t>N is inflow and O is outflow.</t>
  </si>
  <si>
    <t>Inputs:</t>
  </si>
  <si>
    <t>x ==&gt;</t>
  </si>
  <si>
    <t>K ==&gt;</t>
  </si>
  <si>
    <t>K and dt must have the same units.</t>
  </si>
  <si>
    <t>dt ==&gt;</t>
  </si>
  <si>
    <t>O1 ==&gt;</t>
  </si>
  <si>
    <t>Coeficients:</t>
  </si>
  <si>
    <t>C0 =</t>
  </si>
  <si>
    <t>C1 =</t>
  </si>
  <si>
    <t xml:space="preserve">C2 = </t>
  </si>
  <si>
    <t>D =</t>
  </si>
  <si>
    <t>C0+C1+C2=</t>
  </si>
  <si>
    <t>Must equal one.</t>
  </si>
  <si>
    <t>Input Inflow Hydrograph:</t>
  </si>
  <si>
    <t>Computed Outflow Hydrograph:</t>
  </si>
  <si>
    <t>Time</t>
  </si>
  <si>
    <t>Inflow</t>
  </si>
  <si>
    <t>Outflow</t>
  </si>
  <si>
    <t>Written by Brian C. Hoblit</t>
  </si>
  <si>
    <t>Muskingum Routing</t>
  </si>
  <si>
    <t>Orig Inflow</t>
  </si>
  <si>
    <t>Route the given original inflow below , in the YELLOW boxes</t>
  </si>
  <si>
    <t>Use K = 4 days, dt = 1 day, and investigate the effects of varying X on the outflow</t>
  </si>
  <si>
    <t>Homework:</t>
  </si>
  <si>
    <t>2Kx &lt; dt &lt; K</t>
  </si>
  <si>
    <t>NOTE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</si>
</sst>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8"/>
      <name val="Geneva"/>
      <family val="0"/>
    </font>
    <font>
      <i/>
      <sz val="14"/>
      <name val="Geneva"/>
      <family val="0"/>
    </font>
    <font>
      <b/>
      <sz val="14"/>
      <name val="Geneva"/>
      <family val="0"/>
    </font>
    <font>
      <sz val="9"/>
      <name val="Helv"/>
      <family val="0"/>
    </font>
    <font>
      <sz val="12"/>
      <name val="Helv"/>
      <family val="0"/>
    </font>
    <font>
      <sz val="18"/>
      <name val="Geneva"/>
      <family val="0"/>
    </font>
    <font>
      <sz val="24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6" fillId="0" borderId="0" xfId="0" applyFont="1" applyAlignment="1">
      <alignment/>
    </xf>
    <xf numFmtId="1" fontId="0" fillId="3" borderId="15" xfId="0" applyNumberFormat="1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3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0" fillId="5" borderId="0" xfId="0" applyFill="1" applyAlignment="1">
      <alignment/>
    </xf>
    <xf numFmtId="0" fontId="14" fillId="0" borderId="0" xfId="0" applyFont="1" applyAlignment="1">
      <alignment/>
    </xf>
    <xf numFmtId="0" fontId="14" fillId="4" borderId="15" xfId="0" applyFont="1" applyFill="1" applyBorder="1" applyAlignment="1">
      <alignment/>
    </xf>
    <xf numFmtId="167" fontId="14" fillId="3" borderId="15" xfId="0" applyNumberFormat="1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2" borderId="15" xfId="0" applyFont="1" applyFill="1" applyBorder="1" applyAlignment="1">
      <alignment/>
    </xf>
    <xf numFmtId="1" fontId="14" fillId="3" borderId="1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Muskingum Hydrographs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625"/>
          <c:w val="0.7325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Sheet1!$B$31</c:f>
              <c:strCache>
                <c:ptCount val="1"/>
                <c:pt idx="0">
                  <c:v>Inflow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Sheet1!$A$32:$A$43</c:f>
              <c:numCache/>
            </c:numRef>
          </c:cat>
          <c:val>
            <c:numRef>
              <c:f>Sheet1!$B$32:$B$43</c:f>
              <c:numCache/>
            </c:numRef>
          </c:val>
          <c:smooth val="0"/>
        </c:ser>
        <c:ser>
          <c:idx val="1"/>
          <c:order val="1"/>
          <c:tx>
            <c:strRef>
              <c:f>Sheet1!$F$31</c:f>
              <c:strCache>
                <c:ptCount val="1"/>
                <c:pt idx="0">
                  <c:v>Outflow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Sheet1!$A$32:$A$43</c:f>
              <c:numCache/>
            </c:numRef>
          </c:cat>
          <c:val>
            <c:numRef>
              <c:f>Sheet1!$F$32:$F$43</c:f>
              <c:numCache/>
            </c:numRef>
          </c:val>
          <c:smooth val="0"/>
        </c:ser>
        <c:marker val="1"/>
        <c:axId val="4068791"/>
        <c:axId val="36619120"/>
      </c:lineChart>
      <c:catAx>
        <c:axId val="4068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619120"/>
        <c:crosses val="autoZero"/>
        <c:auto val="0"/>
        <c:lblOffset val="100"/>
        <c:noMultiLvlLbl val="0"/>
      </c:catAx>
      <c:valAx>
        <c:axId val="36619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68791"/>
        <c:crossesAt val="1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Sheet2!$A$2:$A$13</c:f>
              <c:numCache/>
            </c:numRef>
          </c:xVal>
          <c:yVal>
            <c:numRef>
              <c:f>Sheet2!$B$2:$B$13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Sheet2!$A$2:$A$13</c:f>
              <c:numCache/>
            </c:numRef>
          </c:xVal>
          <c:yVal>
            <c:numRef>
              <c:f>Sheet2!$C$2:$C$13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Sheet2!$A$2:$A$13</c:f>
              <c:numCache/>
            </c:numRef>
          </c:xVal>
          <c:yVal>
            <c:numRef>
              <c:f>Sheet2!$D$2:$D$13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Sheet2!$A$2:$A$13</c:f>
              <c:numCache/>
            </c:numRef>
          </c:xVal>
          <c:yVal>
            <c:numRef>
              <c:f>Sheet2!$E$2:$E$13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Sheet2!$A$2:$A$13</c:f>
              <c:numCache/>
            </c:numRef>
          </c:xVal>
          <c:yVal>
            <c:numRef>
              <c:f>Sheet2!$F$2:$F$13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Sheet2!$A$2:$A$13</c:f>
              <c:numCache/>
            </c:numRef>
          </c:xVal>
          <c:yVal>
            <c:numRef>
              <c:f>Sheet2!$G$2:$G$13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Sheet2!$A$2:$A$13</c:f>
              <c:numCache/>
            </c:numRef>
          </c:xVal>
          <c:yVal>
            <c:numRef>
              <c:f>Sheet2!$H$2:$H$13</c:f>
              <c:numCache/>
            </c:numRef>
          </c:yVal>
          <c:smooth val="1"/>
        </c:ser>
        <c:axId val="61136625"/>
        <c:axId val="13358714"/>
      </c:scatterChart>
      <c:valAx>
        <c:axId val="61136625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nextTo"/>
        <c:crossAx val="13358714"/>
        <c:crosses val="autoZero"/>
        <c:crossBetween val="midCat"/>
        <c:dispUnits/>
      </c:valAx>
      <c:valAx>
        <c:axId val="1335871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36625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30</xdr:row>
      <xdr:rowOff>47625</xdr:rowOff>
    </xdr:from>
    <xdr:to>
      <xdr:col>11</xdr:col>
      <xdr:colOff>428625</xdr:colOff>
      <xdr:row>49</xdr:row>
      <xdr:rowOff>104775</xdr:rowOff>
    </xdr:to>
    <xdr:graphicFrame>
      <xdr:nvGraphicFramePr>
        <xdr:cNvPr id="1" name="Chart 2"/>
        <xdr:cNvGraphicFramePr/>
      </xdr:nvGraphicFramePr>
      <xdr:xfrm>
        <a:off x="5429250" y="6162675"/>
        <a:ext cx="42195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16</xdr:row>
      <xdr:rowOff>9525</xdr:rowOff>
    </xdr:from>
    <xdr:to>
      <xdr:col>7</xdr:col>
      <xdr:colOff>47625</xdr:colOff>
      <xdr:row>37</xdr:row>
      <xdr:rowOff>152400</xdr:rowOff>
    </xdr:to>
    <xdr:graphicFrame>
      <xdr:nvGraphicFramePr>
        <xdr:cNvPr id="1" name="Chart 2"/>
        <xdr:cNvGraphicFramePr/>
      </xdr:nvGraphicFramePr>
      <xdr:xfrm>
        <a:off x="1019175" y="2600325"/>
        <a:ext cx="48958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2"/>
  <sheetViews>
    <sheetView workbookViewId="0" topLeftCell="A1">
      <selection activeCell="K26" sqref="K26"/>
    </sheetView>
  </sheetViews>
  <sheetFormatPr defaultColWidth="11.00390625" defaultRowHeight="12.75"/>
  <sheetData>
    <row r="1" ht="13.5" thickBot="1"/>
    <row r="2" spans="2:4" ht="25.5" thickBot="1">
      <c r="B2" s="1"/>
      <c r="C2" s="2" t="s">
        <v>29</v>
      </c>
      <c r="D2" s="3"/>
    </row>
    <row r="4" spans="2:4" ht="18">
      <c r="B4" s="4"/>
      <c r="C4" s="5" t="s">
        <v>0</v>
      </c>
      <c r="D4" s="6"/>
    </row>
    <row r="6" spans="2:4" ht="12.75">
      <c r="B6" s="7" t="s">
        <v>1</v>
      </c>
      <c r="C6" s="8"/>
      <c r="D6" s="9"/>
    </row>
    <row r="7" spans="2:6" ht="12.75">
      <c r="B7" s="10" t="s">
        <v>2</v>
      </c>
      <c r="C7" s="11"/>
      <c r="D7" s="12"/>
      <c r="F7" s="18" t="s">
        <v>3</v>
      </c>
    </row>
    <row r="8" spans="2:6" ht="12.75">
      <c r="B8" s="10" t="s">
        <v>4</v>
      </c>
      <c r="C8" s="11"/>
      <c r="D8" s="12"/>
      <c r="F8" s="19" t="s">
        <v>5</v>
      </c>
    </row>
    <row r="9" spans="2:6" ht="12.75">
      <c r="B9" s="10" t="s">
        <v>6</v>
      </c>
      <c r="C9" s="11"/>
      <c r="D9" s="12"/>
      <c r="F9" s="20" t="s">
        <v>7</v>
      </c>
    </row>
    <row r="10" spans="2:4" ht="12.75">
      <c r="B10" s="13" t="s">
        <v>8</v>
      </c>
      <c r="C10" s="14"/>
      <c r="D10" s="15"/>
    </row>
    <row r="11" ht="33">
      <c r="G11" s="21" t="s">
        <v>33</v>
      </c>
    </row>
    <row r="12" spans="2:10" ht="24.75" customHeight="1">
      <c r="B12" s="25" t="s">
        <v>9</v>
      </c>
      <c r="G12" s="22" t="s">
        <v>31</v>
      </c>
      <c r="H12" s="22"/>
      <c r="I12" s="22"/>
      <c r="J12" s="22"/>
    </row>
    <row r="13" spans="1:10" ht="18">
      <c r="A13" s="16" t="s">
        <v>10</v>
      </c>
      <c r="G13" s="22"/>
      <c r="H13" s="22"/>
      <c r="I13" s="22"/>
      <c r="J13" s="22"/>
    </row>
    <row r="14" spans="7:10" ht="12.75">
      <c r="G14" s="22"/>
      <c r="H14" s="22"/>
      <c r="I14" s="22"/>
      <c r="J14" s="22"/>
    </row>
    <row r="15" spans="2:10" ht="15.75">
      <c r="B15" s="29" t="s">
        <v>11</v>
      </c>
      <c r="C15" s="30">
        <v>0.5</v>
      </c>
      <c r="G15" s="22"/>
      <c r="H15" s="22"/>
      <c r="I15" s="22"/>
      <c r="J15" s="22"/>
    </row>
    <row r="16" spans="2:10" ht="15.75">
      <c r="B16" s="29" t="s">
        <v>12</v>
      </c>
      <c r="C16" s="30">
        <v>3</v>
      </c>
      <c r="D16" s="29" t="s">
        <v>13</v>
      </c>
      <c r="G16" s="22"/>
      <c r="H16" s="22"/>
      <c r="I16" s="22"/>
      <c r="J16" s="22"/>
    </row>
    <row r="17" spans="2:10" ht="15.75">
      <c r="B17" s="29" t="s">
        <v>14</v>
      </c>
      <c r="C17" s="30">
        <v>3</v>
      </c>
      <c r="G17" s="23" t="s">
        <v>32</v>
      </c>
      <c r="H17" s="24"/>
      <c r="I17" s="24"/>
      <c r="J17" s="24"/>
    </row>
    <row r="18" spans="2:10" ht="15.75">
      <c r="B18" s="29" t="s">
        <v>15</v>
      </c>
      <c r="C18" s="30">
        <v>0</v>
      </c>
      <c r="G18" s="24"/>
      <c r="H18" s="24"/>
      <c r="I18" s="24"/>
      <c r="J18" s="24"/>
    </row>
    <row r="19" spans="7:10" ht="12.75">
      <c r="G19" s="24"/>
      <c r="H19" s="24"/>
      <c r="I19" s="24"/>
      <c r="J19" s="24"/>
    </row>
    <row r="20" spans="1:10" ht="18">
      <c r="A20" s="16" t="s">
        <v>16</v>
      </c>
      <c r="G20" s="24"/>
      <c r="H20" s="24"/>
      <c r="I20" s="24"/>
      <c r="J20" s="24"/>
    </row>
    <row r="21" spans="7:10" ht="12.75">
      <c r="G21" s="24"/>
      <c r="H21" s="24"/>
      <c r="I21" s="24"/>
      <c r="J21" s="24"/>
    </row>
    <row r="22" spans="2:3" ht="15.75">
      <c r="B22" s="29" t="s">
        <v>17</v>
      </c>
      <c r="C22" s="31">
        <f>(((0.5*$C$17)-($C$16*C15))/$C$25)</f>
        <v>0</v>
      </c>
    </row>
    <row r="23" spans="2:8" ht="18">
      <c r="B23" s="29" t="s">
        <v>18</v>
      </c>
      <c r="C23" s="31">
        <f>(($C$16*C15+0.5*C17)/$C$25)</f>
        <v>1</v>
      </c>
      <c r="F23" s="26" t="s">
        <v>35</v>
      </c>
      <c r="G23" s="27" t="s">
        <v>34</v>
      </c>
      <c r="H23" s="28"/>
    </row>
    <row r="24" spans="2:3" ht="15.75">
      <c r="B24" s="29" t="s">
        <v>19</v>
      </c>
      <c r="C24" s="31">
        <f>((((1-$C$15)*$C$16)-0.5*C17)/$C$25)</f>
        <v>0</v>
      </c>
    </row>
    <row r="25" spans="2:3" ht="15.75">
      <c r="B25" s="29" t="s">
        <v>20</v>
      </c>
      <c r="C25" s="32">
        <f>((1-$C$15)*$C$16)+0.5*$C$17</f>
        <v>3</v>
      </c>
    </row>
    <row r="26" ht="15.75">
      <c r="B26" s="29"/>
    </row>
    <row r="27" spans="2:4" ht="15.75">
      <c r="B27" s="29" t="s">
        <v>21</v>
      </c>
      <c r="C27" s="32">
        <f>SUM($C$22:$C$24)</f>
        <v>1</v>
      </c>
      <c r="D27" s="29" t="s">
        <v>22</v>
      </c>
    </row>
    <row r="29" spans="1:5" ht="18">
      <c r="A29" s="16" t="s">
        <v>23</v>
      </c>
      <c r="E29" s="16" t="s">
        <v>24</v>
      </c>
    </row>
    <row r="31" spans="1:6" ht="15.75">
      <c r="A31" s="29" t="s">
        <v>25</v>
      </c>
      <c r="B31" s="29" t="s">
        <v>26</v>
      </c>
      <c r="C31" s="29"/>
      <c r="D31" s="29" t="s">
        <v>30</v>
      </c>
      <c r="E31" s="29" t="s">
        <v>25</v>
      </c>
      <c r="F31" s="29" t="s">
        <v>27</v>
      </c>
    </row>
    <row r="32" spans="1:6" ht="15.75">
      <c r="A32" s="29">
        <v>0</v>
      </c>
      <c r="B32" s="33">
        <v>0</v>
      </c>
      <c r="C32" s="29"/>
      <c r="D32" s="33">
        <v>0</v>
      </c>
      <c r="E32" s="29">
        <f aca="true" t="shared" si="0" ref="E32:E56">A32</f>
        <v>0</v>
      </c>
      <c r="F32" s="34">
        <f>$C$18</f>
        <v>0</v>
      </c>
    </row>
    <row r="33" spans="1:6" ht="15.75">
      <c r="A33" s="29">
        <f>A32+$C$17</f>
        <v>3</v>
      </c>
      <c r="B33" s="33">
        <v>25</v>
      </c>
      <c r="C33" s="29"/>
      <c r="D33" s="33">
        <v>25</v>
      </c>
      <c r="E33" s="29">
        <f t="shared" si="0"/>
        <v>3</v>
      </c>
      <c r="F33" s="34">
        <f aca="true" t="shared" si="1" ref="F33:F56">($C$22*B33)+($C$23*B32)+($C$24*F32)</f>
        <v>0</v>
      </c>
    </row>
    <row r="34" spans="1:6" ht="15.75">
      <c r="A34" s="29">
        <f aca="true" t="shared" si="2" ref="A34:A49">A33+$C$17</f>
        <v>6</v>
      </c>
      <c r="B34" s="33">
        <v>200</v>
      </c>
      <c r="C34" s="29"/>
      <c r="D34" s="33">
        <v>200</v>
      </c>
      <c r="E34" s="29">
        <f t="shared" si="0"/>
        <v>6</v>
      </c>
      <c r="F34" s="34">
        <f t="shared" si="1"/>
        <v>25</v>
      </c>
    </row>
    <row r="35" spans="1:6" ht="15.75">
      <c r="A35" s="29">
        <f t="shared" si="2"/>
        <v>9</v>
      </c>
      <c r="B35" s="33">
        <v>800</v>
      </c>
      <c r="C35" s="29"/>
      <c r="D35" s="33">
        <v>800</v>
      </c>
      <c r="E35" s="29">
        <f t="shared" si="0"/>
        <v>9</v>
      </c>
      <c r="F35" s="34">
        <f t="shared" si="1"/>
        <v>200</v>
      </c>
    </row>
    <row r="36" spans="1:6" ht="15.75">
      <c r="A36" s="29">
        <f t="shared" si="2"/>
        <v>12</v>
      </c>
      <c r="B36" s="33">
        <v>1200</v>
      </c>
      <c r="C36" s="29"/>
      <c r="D36" s="33">
        <v>1200</v>
      </c>
      <c r="E36" s="29">
        <f t="shared" si="0"/>
        <v>12</v>
      </c>
      <c r="F36" s="34">
        <f t="shared" si="1"/>
        <v>800</v>
      </c>
    </row>
    <row r="37" spans="1:6" ht="15.75">
      <c r="A37" s="29">
        <f t="shared" si="2"/>
        <v>15</v>
      </c>
      <c r="B37" s="33">
        <v>900</v>
      </c>
      <c r="C37" s="29"/>
      <c r="D37" s="33">
        <v>900</v>
      </c>
      <c r="E37" s="29">
        <f t="shared" si="0"/>
        <v>15</v>
      </c>
      <c r="F37" s="34">
        <f t="shared" si="1"/>
        <v>1200</v>
      </c>
    </row>
    <row r="38" spans="1:6" ht="15.75">
      <c r="A38" s="29">
        <f t="shared" si="2"/>
        <v>18</v>
      </c>
      <c r="B38" s="33">
        <v>600</v>
      </c>
      <c r="C38" s="29"/>
      <c r="D38" s="33">
        <v>600</v>
      </c>
      <c r="E38" s="29">
        <f t="shared" si="0"/>
        <v>18</v>
      </c>
      <c r="F38" s="34">
        <f t="shared" si="1"/>
        <v>900</v>
      </c>
    </row>
    <row r="39" spans="1:6" ht="15.75">
      <c r="A39" s="29">
        <f t="shared" si="2"/>
        <v>21</v>
      </c>
      <c r="B39" s="33">
        <v>400</v>
      </c>
      <c r="C39" s="29"/>
      <c r="D39" s="33">
        <v>400</v>
      </c>
      <c r="E39" s="29">
        <f t="shared" si="0"/>
        <v>21</v>
      </c>
      <c r="F39" s="34">
        <f t="shared" si="1"/>
        <v>600</v>
      </c>
    </row>
    <row r="40" spans="1:6" ht="15.75">
      <c r="A40" s="29">
        <f t="shared" si="2"/>
        <v>24</v>
      </c>
      <c r="B40" s="33">
        <v>250</v>
      </c>
      <c r="C40" s="29"/>
      <c r="D40" s="33">
        <v>250</v>
      </c>
      <c r="E40" s="29">
        <f t="shared" si="0"/>
        <v>24</v>
      </c>
      <c r="F40" s="34">
        <f t="shared" si="1"/>
        <v>400</v>
      </c>
    </row>
    <row r="41" spans="1:6" ht="15.75">
      <c r="A41" s="29">
        <f t="shared" si="2"/>
        <v>27</v>
      </c>
      <c r="B41" s="33">
        <v>150</v>
      </c>
      <c r="C41" s="29"/>
      <c r="D41" s="33">
        <v>150</v>
      </c>
      <c r="E41" s="29">
        <f t="shared" si="0"/>
        <v>27</v>
      </c>
      <c r="F41" s="34">
        <f t="shared" si="1"/>
        <v>250</v>
      </c>
    </row>
    <row r="42" spans="1:6" ht="15.75">
      <c r="A42" s="29">
        <f t="shared" si="2"/>
        <v>30</v>
      </c>
      <c r="B42" s="33">
        <v>100</v>
      </c>
      <c r="C42" s="29"/>
      <c r="D42" s="33">
        <v>100</v>
      </c>
      <c r="E42" s="29">
        <f t="shared" si="0"/>
        <v>30</v>
      </c>
      <c r="F42" s="34">
        <f t="shared" si="1"/>
        <v>150</v>
      </c>
    </row>
    <row r="43" spans="1:6" ht="15.75">
      <c r="A43" s="29">
        <f t="shared" si="2"/>
        <v>33</v>
      </c>
      <c r="B43" s="33">
        <v>50</v>
      </c>
      <c r="C43" s="29"/>
      <c r="D43" s="33">
        <v>50</v>
      </c>
      <c r="E43" s="29">
        <f t="shared" si="0"/>
        <v>33</v>
      </c>
      <c r="F43" s="34">
        <f t="shared" si="1"/>
        <v>100</v>
      </c>
    </row>
    <row r="44" spans="1:6" ht="15.75">
      <c r="A44" s="29">
        <f t="shared" si="2"/>
        <v>36</v>
      </c>
      <c r="B44" s="33">
        <v>25</v>
      </c>
      <c r="C44" s="29"/>
      <c r="D44" s="33">
        <v>25</v>
      </c>
      <c r="E44" s="29">
        <f t="shared" si="0"/>
        <v>36</v>
      </c>
      <c r="F44" s="34">
        <f t="shared" si="1"/>
        <v>50</v>
      </c>
    </row>
    <row r="45" spans="1:6" ht="15.75">
      <c r="A45" s="29">
        <f t="shared" si="2"/>
        <v>39</v>
      </c>
      <c r="B45" s="33">
        <v>25</v>
      </c>
      <c r="C45" s="29"/>
      <c r="D45" s="33">
        <v>25</v>
      </c>
      <c r="E45" s="29">
        <f t="shared" si="0"/>
        <v>39</v>
      </c>
      <c r="F45" s="34">
        <f t="shared" si="1"/>
        <v>25</v>
      </c>
    </row>
    <row r="46" spans="1:6" ht="15.75">
      <c r="A46" s="29">
        <f t="shared" si="2"/>
        <v>42</v>
      </c>
      <c r="B46" s="33">
        <v>10</v>
      </c>
      <c r="C46" s="29"/>
      <c r="D46" s="33">
        <v>10</v>
      </c>
      <c r="E46" s="29">
        <f t="shared" si="0"/>
        <v>42</v>
      </c>
      <c r="F46" s="34">
        <f t="shared" si="1"/>
        <v>25</v>
      </c>
    </row>
    <row r="47" spans="1:6" ht="15.75">
      <c r="A47" s="29">
        <f t="shared" si="2"/>
        <v>45</v>
      </c>
      <c r="B47" s="33">
        <v>10</v>
      </c>
      <c r="C47" s="29"/>
      <c r="D47" s="33">
        <v>10</v>
      </c>
      <c r="E47" s="29">
        <f t="shared" si="0"/>
        <v>45</v>
      </c>
      <c r="F47" s="34">
        <f t="shared" si="1"/>
        <v>10</v>
      </c>
    </row>
    <row r="48" spans="1:6" ht="15.75">
      <c r="A48" s="29">
        <f t="shared" si="2"/>
        <v>48</v>
      </c>
      <c r="B48" s="33">
        <v>10</v>
      </c>
      <c r="C48" s="29"/>
      <c r="D48" s="33">
        <v>10</v>
      </c>
      <c r="E48" s="29">
        <f t="shared" si="0"/>
        <v>48</v>
      </c>
      <c r="F48" s="34">
        <f t="shared" si="1"/>
        <v>10</v>
      </c>
    </row>
    <row r="49" spans="1:6" ht="15.75">
      <c r="A49" s="29">
        <f t="shared" si="2"/>
        <v>51</v>
      </c>
      <c r="B49" s="33">
        <v>10</v>
      </c>
      <c r="C49" s="29"/>
      <c r="D49" s="33">
        <v>10</v>
      </c>
      <c r="E49" s="29">
        <f t="shared" si="0"/>
        <v>51</v>
      </c>
      <c r="F49" s="34">
        <f t="shared" si="1"/>
        <v>10</v>
      </c>
    </row>
    <row r="50" spans="1:6" ht="15.75">
      <c r="A50" s="29">
        <f aca="true" t="shared" si="3" ref="A50:A56">A49+$C$17</f>
        <v>54</v>
      </c>
      <c r="B50" s="33">
        <v>10</v>
      </c>
      <c r="C50" s="29"/>
      <c r="D50" s="33">
        <v>10</v>
      </c>
      <c r="E50" s="29">
        <f t="shared" si="0"/>
        <v>54</v>
      </c>
      <c r="F50" s="34">
        <f t="shared" si="1"/>
        <v>10</v>
      </c>
    </row>
    <row r="51" spans="1:6" ht="15.75">
      <c r="A51" s="29">
        <f t="shared" si="3"/>
        <v>57</v>
      </c>
      <c r="B51" s="33">
        <v>5</v>
      </c>
      <c r="C51" s="29"/>
      <c r="D51" s="33">
        <v>5</v>
      </c>
      <c r="E51" s="29">
        <f t="shared" si="0"/>
        <v>57</v>
      </c>
      <c r="F51" s="34">
        <f t="shared" si="1"/>
        <v>10</v>
      </c>
    </row>
    <row r="52" spans="1:6" ht="15.75">
      <c r="A52" s="29">
        <f t="shared" si="3"/>
        <v>60</v>
      </c>
      <c r="B52" s="33">
        <v>5</v>
      </c>
      <c r="C52" s="29"/>
      <c r="D52" s="33">
        <v>5</v>
      </c>
      <c r="E52" s="29">
        <f t="shared" si="0"/>
        <v>60</v>
      </c>
      <c r="F52" s="34">
        <f t="shared" si="1"/>
        <v>5</v>
      </c>
    </row>
    <row r="53" spans="1:6" ht="15.75">
      <c r="A53" s="29">
        <f t="shared" si="3"/>
        <v>63</v>
      </c>
      <c r="B53" s="33">
        <v>5</v>
      </c>
      <c r="C53" s="29"/>
      <c r="D53" s="33">
        <v>5</v>
      </c>
      <c r="E53" s="29">
        <f t="shared" si="0"/>
        <v>63</v>
      </c>
      <c r="F53" s="34">
        <f t="shared" si="1"/>
        <v>5</v>
      </c>
    </row>
    <row r="54" spans="1:6" ht="15.75">
      <c r="A54" s="29">
        <f t="shared" si="3"/>
        <v>66</v>
      </c>
      <c r="B54" s="33">
        <v>5</v>
      </c>
      <c r="C54" s="29"/>
      <c r="D54" s="33">
        <v>5</v>
      </c>
      <c r="E54" s="29">
        <f t="shared" si="0"/>
        <v>66</v>
      </c>
      <c r="F54" s="34">
        <f t="shared" si="1"/>
        <v>5</v>
      </c>
    </row>
    <row r="55" spans="1:6" ht="15.75">
      <c r="A55" s="29">
        <f t="shared" si="3"/>
        <v>69</v>
      </c>
      <c r="B55" s="33">
        <v>5</v>
      </c>
      <c r="C55" s="29"/>
      <c r="D55" s="33">
        <v>5</v>
      </c>
      <c r="E55" s="29">
        <f t="shared" si="0"/>
        <v>69</v>
      </c>
      <c r="F55" s="34">
        <f t="shared" si="1"/>
        <v>5</v>
      </c>
    </row>
    <row r="56" spans="1:6" ht="15.75">
      <c r="A56" s="29">
        <f t="shared" si="3"/>
        <v>72</v>
      </c>
      <c r="B56" s="33">
        <v>0</v>
      </c>
      <c r="C56" s="29"/>
      <c r="D56" s="33">
        <v>0</v>
      </c>
      <c r="E56" s="29">
        <f t="shared" si="0"/>
        <v>72</v>
      </c>
      <c r="F56" s="34">
        <f t="shared" si="1"/>
        <v>5</v>
      </c>
    </row>
    <row r="92" ht="12.75">
      <c r="F92" t="s">
        <v>28</v>
      </c>
    </row>
  </sheetData>
  <mergeCells count="2">
    <mergeCell ref="G12:J16"/>
    <mergeCell ref="G17:J2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D4" sqref="D4"/>
    </sheetView>
  </sheetViews>
  <sheetFormatPr defaultColWidth="11.00390625" defaultRowHeight="12.75"/>
  <sheetData>
    <row r="1" spans="1:8" ht="12.75">
      <c r="A1" t="s">
        <v>25</v>
      </c>
      <c r="B1" t="s">
        <v>26</v>
      </c>
      <c r="C1">
        <v>0.5</v>
      </c>
      <c r="D1">
        <v>0.4</v>
      </c>
      <c r="E1">
        <v>0.3</v>
      </c>
      <c r="F1">
        <v>0.2</v>
      </c>
      <c r="G1">
        <v>0.1</v>
      </c>
      <c r="H1">
        <v>0</v>
      </c>
    </row>
    <row r="2" spans="1:8" ht="12.75">
      <c r="A2">
        <v>1</v>
      </c>
      <c r="B2">
        <v>0</v>
      </c>
      <c r="C2" s="17">
        <v>0</v>
      </c>
      <c r="D2" s="17">
        <v>0</v>
      </c>
      <c r="E2" s="17">
        <v>0</v>
      </c>
      <c r="F2" s="17">
        <v>0</v>
      </c>
      <c r="G2" s="17">
        <v>0</v>
      </c>
      <c r="H2" s="17">
        <v>0</v>
      </c>
    </row>
    <row r="3" spans="1:8" ht="12.75">
      <c r="A3">
        <v>2</v>
      </c>
      <c r="B3">
        <v>25</v>
      </c>
      <c r="C3" s="17">
        <v>0</v>
      </c>
      <c r="D3" s="17">
        <v>2.272727272727272</v>
      </c>
      <c r="E3" s="17">
        <v>4.166666666666667</v>
      </c>
      <c r="F3" s="17">
        <v>5.769230769230769</v>
      </c>
      <c r="G3" s="17">
        <v>7.142857142857144</v>
      </c>
      <c r="H3" s="17">
        <v>8.333333333333332</v>
      </c>
    </row>
    <row r="4" spans="1:8" ht="12.75">
      <c r="A4">
        <v>3</v>
      </c>
      <c r="B4">
        <v>200</v>
      </c>
      <c r="C4" s="17">
        <v>25</v>
      </c>
      <c r="D4" s="17">
        <v>38.84297520661156</v>
      </c>
      <c r="E4" s="17">
        <v>50.69444444444444</v>
      </c>
      <c r="F4" s="17">
        <v>60.946745562130175</v>
      </c>
      <c r="G4" s="17">
        <v>69.89795918367348</v>
      </c>
      <c r="H4" s="17">
        <v>77.77777777777776</v>
      </c>
    </row>
    <row r="5" spans="1:8" ht="12.75">
      <c r="A5">
        <v>4</v>
      </c>
      <c r="B5">
        <v>800</v>
      </c>
      <c r="C5" s="17">
        <v>200</v>
      </c>
      <c r="D5" s="17">
        <v>239.89481592787374</v>
      </c>
      <c r="E5" s="17">
        <v>275.11574074074076</v>
      </c>
      <c r="F5" s="17">
        <v>306.37232589895314</v>
      </c>
      <c r="G5" s="17">
        <v>334.2565597667639</v>
      </c>
      <c r="H5" s="17">
        <v>359.2592592592592</v>
      </c>
    </row>
    <row r="6" spans="1:8" ht="12.75">
      <c r="A6">
        <v>5</v>
      </c>
      <c r="B6">
        <v>1200</v>
      </c>
      <c r="C6" s="17">
        <v>800</v>
      </c>
      <c r="D6" s="17">
        <v>785.4449832661702</v>
      </c>
      <c r="E6" s="17">
        <v>779.1859567901234</v>
      </c>
      <c r="F6" s="17">
        <v>778.3936136689891</v>
      </c>
      <c r="G6" s="17">
        <v>781.2161599333612</v>
      </c>
      <c r="H6" s="17">
        <v>786.4197530864196</v>
      </c>
    </row>
    <row r="7" spans="1:8" ht="12.75">
      <c r="A7">
        <v>6</v>
      </c>
      <c r="B7">
        <v>900</v>
      </c>
      <c r="C7" s="17">
        <v>1200</v>
      </c>
      <c r="D7" s="17">
        <v>1135.0404530241972</v>
      </c>
      <c r="E7" s="17">
        <v>1079.8643261316874</v>
      </c>
      <c r="F7" s="17">
        <v>1033.4754493082282</v>
      </c>
      <c r="G7" s="17">
        <v>994.6331885523891</v>
      </c>
      <c r="H7" s="17">
        <v>962.1399176954732</v>
      </c>
    </row>
    <row r="8" spans="1:8" ht="12.75">
      <c r="A8">
        <v>7</v>
      </c>
      <c r="B8">
        <v>600</v>
      </c>
      <c r="C8" s="17">
        <v>900</v>
      </c>
      <c r="D8" s="17">
        <v>894.0945866385632</v>
      </c>
      <c r="E8" s="17">
        <v>879.9773876886146</v>
      </c>
      <c r="F8" s="17">
        <v>861.5712575326681</v>
      </c>
      <c r="G8" s="17">
        <v>841.3237681578255</v>
      </c>
      <c r="H8" s="17">
        <v>820.7133058984911</v>
      </c>
    </row>
    <row r="9" spans="1:8" ht="12.75">
      <c r="A9">
        <v>8</v>
      </c>
      <c r="B9">
        <v>400</v>
      </c>
      <c r="C9" s="17">
        <v>600</v>
      </c>
      <c r="D9" s="17">
        <v>608.5540533307784</v>
      </c>
      <c r="E9" s="17">
        <v>613.3295646147692</v>
      </c>
      <c r="F9" s="17">
        <v>614.208751738308</v>
      </c>
      <c r="G9" s="17">
        <v>611.8067909022359</v>
      </c>
      <c r="H9" s="17">
        <v>606.904435299497</v>
      </c>
    </row>
    <row r="10" spans="1:8" ht="12.75">
      <c r="A10">
        <v>9</v>
      </c>
      <c r="B10">
        <v>250</v>
      </c>
      <c r="C10" s="17">
        <v>400</v>
      </c>
      <c r="D10" s="17">
        <v>405.3230957573435</v>
      </c>
      <c r="E10" s="17">
        <v>410.55492743579487</v>
      </c>
      <c r="F10" s="17">
        <v>414.81740424730185</v>
      </c>
      <c r="G10" s="17">
        <v>417.65908311492456</v>
      </c>
      <c r="H10" s="17">
        <v>418.96814509983227</v>
      </c>
    </row>
    <row r="11" spans="1:8" ht="12.75">
      <c r="A11">
        <v>10</v>
      </c>
      <c r="B11">
        <v>150</v>
      </c>
      <c r="C11" s="17">
        <v>250</v>
      </c>
      <c r="D11" s="17">
        <v>255.02937234157665</v>
      </c>
      <c r="E11" s="17">
        <v>260.0924879059658</v>
      </c>
      <c r="F11" s="17">
        <v>264.9578625186081</v>
      </c>
      <c r="G11" s="17">
        <v>269.3311666042642</v>
      </c>
      <c r="H11" s="17">
        <v>272.98938169994403</v>
      </c>
    </row>
    <row r="12" spans="1:8" ht="12.75">
      <c r="A12">
        <v>11</v>
      </c>
      <c r="B12">
        <v>100</v>
      </c>
      <c r="C12" s="17">
        <v>150</v>
      </c>
      <c r="D12" s="17">
        <v>155.00267021287058</v>
      </c>
      <c r="E12" s="17">
        <v>160.0154146509943</v>
      </c>
      <c r="F12" s="17">
        <v>164.99027596583264</v>
      </c>
      <c r="G12" s="17">
        <v>169.8089047440755</v>
      </c>
      <c r="H12" s="17">
        <v>174.32979389998133</v>
      </c>
    </row>
    <row r="13" spans="1:8" ht="12.75">
      <c r="A13">
        <v>12</v>
      </c>
      <c r="B13">
        <v>50</v>
      </c>
      <c r="C13" s="17">
        <v>100</v>
      </c>
      <c r="D13" s="17">
        <v>100.45478820117005</v>
      </c>
      <c r="E13" s="17">
        <v>101.6692357751657</v>
      </c>
      <c r="F13" s="17">
        <v>103.45929445365368</v>
      </c>
      <c r="G13" s="17">
        <v>105.65968706973587</v>
      </c>
      <c r="H13" s="17">
        <v>108.10993129999378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C. Hoblit</dc:creator>
  <cp:keywords/>
  <dc:description/>
  <cp:lastModifiedBy>Philip Bedient</cp:lastModifiedBy>
  <dcterms:created xsi:type="dcterms:W3CDTF">2000-11-28T20:14:57Z</dcterms:created>
  <cp:category/>
  <cp:version/>
  <cp:contentType/>
  <cp:contentStatus/>
</cp:coreProperties>
</file>